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definedNames>
    <definedName name="_xlnm.Print_Titles" localSheetId="0">NOR_01_14_005!$1:$4</definedName>
  </definedNames>
  <calcPr calcId="145621"/>
</workbook>
</file>

<file path=xl/calcChain.xml><?xml version="1.0" encoding="utf-8"?>
<calcChain xmlns="http://schemas.openxmlformats.org/spreadsheetml/2006/main">
  <c r="N5" i="1" l="1"/>
  <c r="N43" i="1"/>
  <c r="M5" i="1"/>
  <c r="M43" i="1"/>
  <c r="L5" i="1"/>
  <c r="L43" i="1"/>
  <c r="K5" i="1"/>
  <c r="K43" i="1"/>
  <c r="J5" i="1"/>
  <c r="J43" i="1"/>
  <c r="I5" i="1"/>
  <c r="I43" i="1"/>
  <c r="H5" i="1"/>
  <c r="H43" i="1"/>
  <c r="G5" i="1"/>
  <c r="G43" i="1"/>
  <c r="F5" i="1"/>
  <c r="F43" i="1"/>
  <c r="E5" i="1"/>
  <c r="E43" i="1"/>
  <c r="D5" i="1"/>
  <c r="D43" i="1"/>
  <c r="C5" i="1"/>
  <c r="C43" i="1"/>
  <c r="B5" i="1"/>
  <c r="B43" i="1"/>
  <c r="B46" i="1"/>
  <c r="B45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42" i="1"/>
  <c r="B41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9" i="1"/>
  <c r="B38" i="1"/>
  <c r="B37" i="1"/>
  <c r="B36" i="1"/>
  <c r="B3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3" i="1"/>
  <c r="B3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30" i="1"/>
  <c r="B29" i="1"/>
  <c r="B28" i="1"/>
  <c r="B27" i="1"/>
  <c r="B26" i="1"/>
  <c r="B25" i="1"/>
  <c r="B24" i="1"/>
  <c r="B23" i="1"/>
  <c r="B2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20" i="1"/>
  <c r="B19" i="1"/>
  <c r="B18" i="1"/>
  <c r="B17" i="1"/>
  <c r="B16" i="1"/>
  <c r="B15" i="1"/>
  <c r="B14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<sst xmlns="http://schemas.openxmlformats.org/spreadsheetml/2006/main" count="289" uniqueCount="165">
  <si>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</si>
  <si>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</si>
  <si>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</si>
  <si>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</si>
  <si>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</si>
  <si>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</si>
  <si>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</si>
  <si>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</si>
  <si>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</si>
  <si>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</si>
  <si>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</si>
  <si>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</si>
  <si>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</si>
  <si>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</si>
  <si>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</si>
  <si>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</si>
  <si>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</si>
  <si>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</si>
  <si>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</si>
  <si>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</si>
  <si>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</si>
  <si>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</si>
  <si>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</si>
  <si>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</si>
  <si>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</si>
  <si>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</si>
  <si>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</si>
  <si>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</si>
  <si>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</si>
  <si>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</si>
  <si>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</si>
  <si>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</si>
  <si>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</si>
  <si>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</si>
  <si>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</si>
  <si>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</si>
  <si>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</si>
  <si>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</si>
  <si>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</si>
  <si>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</si>
  <si>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</si>
  <si>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</si>
  <si>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</si>
  <si>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</si>
  <si>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</si>
  <si>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</si>
  <si>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</si>
  <si>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</si>
  <si>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</si>
  <si>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</si>
  <si>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</si>
  <si>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</si>
  <si>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</si>
  <si>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</si>
  <si>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</si>
  <si>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</si>
  <si>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</si>
  <si>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</si>
  <si>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</si>
  <si>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</si>
  <si>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</si>
  <si>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</si>
  <si>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</si>
  <si>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</si>
  <si>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</si>
  <si>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</si>
  <si>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</si>
  <si>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</si>
  <si>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</si>
  <si>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</si>
  <si>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</si>
  <si>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</si>
  <si>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</si>
  <si>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</si>
  <si>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</si>
  <si>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</si>
  <si>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</si>
  <si>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</si>
  <si>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</si>
  <si>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</si>
  <si>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</si>
  <si>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</si>
  <si>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</si>
  <si>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</si>
  <si>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</si>
  <si>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</si>
  <si>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</si>
  <si>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</si>
  <si>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</si>
  <si>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</si>
  <si>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</si>
  <si>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</si>
  <si>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</si>
  <si>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</si>
  <si>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</si>
  <si>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</si>
  <si>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</si>
  <si>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</si>
  <si>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</si>
  <si>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</si>
  <si>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</si>
  <si>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</si>
  <si>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</si>
  <si>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</si>
  <si>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</si>
  <si>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</si>
  <si>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</si>
  <si>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</si>
  <si>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</si>
  <si>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</si>
  <si>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</si>
  <si>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</si>
  <si>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</si>
  <si>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</si>
  <si>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</si>
  <si>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</si>
  <si>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</si>
  <si>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</si>
  <si>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</si>
  <si>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</si>
  <si>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</si>
  <si>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</si>
  <si>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de Egresos para el Ejercicio Fiscal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</si>
  <si>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</si>
  <si>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                                                  </t>
  </si>
  <si>
    <t xml:space="preserve">      1100 Remuneraciones al Personal de Caracter Permanente                                                                                                                                            </t>
  </si>
  <si>
    <t xml:space="preserve">      1200 Remuneraciones al Personal de Caracter Transitorio                                                                                                                                           </t>
  </si>
  <si>
    <t xml:space="preserve">      1300 Remuneraciones Adicionales y Especiales                                                                                                                                                      </t>
  </si>
  <si>
    <t xml:space="preserve">      1400 Seguridad Social                                                                                                                                                                             </t>
  </si>
  <si>
    <t xml:space="preserve">      1500 Otras Prestaciones Sociales y Economicas                                                                                                                                                     </t>
  </si>
  <si>
    <t xml:space="preserve">      1700 Pago de Estimulos a Servidores Publicos              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</si>
  <si>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                                                  </t>
  </si>
  <si>
    <t xml:space="preserve">      2100 Materiales de Administracion, Emision de Documentos y Articulos Oficiales                                                                                                                    </t>
  </si>
  <si>
    <t xml:space="preserve">      2200 Alimentos y Utensilios                                                                                                                                                                       </t>
  </si>
  <si>
    <t xml:space="preserve">      2400 Materiales y Articulos de Construccion y de Reparacion                                                                                                                                       </t>
  </si>
  <si>
    <t xml:space="preserve">      2500 Productos Quimicos, Farmaceuticos y de Laboratorio                                                                                                                                           </t>
  </si>
  <si>
    <t xml:space="preserve">      2600 Combustibles, Lubricantes y Aditivos                                                                                                                                                         </t>
  </si>
  <si>
    <t xml:space="preserve">      2700 Vestuario, Blancos, Prendas de Proteccion y Articulos Deportivos                                                                                                                             </t>
  </si>
  <si>
    <t xml:space="preserve">      2900 Herramientas, Refacciones y Accesorios Menores       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</si>
  <si>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                                                  </t>
  </si>
  <si>
    <t xml:space="preserve">      3100 Servicios Basicos                                                                                                                                                                            </t>
  </si>
  <si>
    <t xml:space="preserve">      3200 Servicios de Arrendamiento                                                                                                                                                                   </t>
  </si>
  <si>
    <t xml:space="preserve">      3300 Servicios Profesionales, Cientificos, Tecnicos y Otros Servicios                                                                                                                             </t>
  </si>
  <si>
    <t xml:space="preserve">      3400 Servicios Financieros, Bancarios y Comerciales                                                                                                                                               </t>
  </si>
  <si>
    <t xml:space="preserve">      3500 Servicios de Instalacion, Reparacion, Mantenimiento y Conservacion                                                                                                                           </t>
  </si>
  <si>
    <t xml:space="preserve">      3600 Servicios de Comunicacion Social y Publicidad                                                                                                                                                </t>
  </si>
  <si>
    <t xml:space="preserve">      3700 Servicios de Traslado y Viaticos                                                                                                                                                             </t>
  </si>
  <si>
    <t xml:space="preserve">      3800 Servicios Oficiales                                                                                                                                                                          </t>
  </si>
  <si>
    <t xml:space="preserve">      3900 Otros Servicios Generales                                                 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</si>
  <si>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                                                  </t>
  </si>
  <si>
    <t xml:space="preserve">      4400 Ayudas Sociales                                                                                                                                                                              </t>
  </si>
  <si>
    <t xml:space="preserve">      4800 Donativos                                                                                     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</si>
  <si>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                                                  </t>
  </si>
  <si>
    <t xml:space="preserve">      5100 Mobiliario y Equipo de Administracion                                                                                                                                                        </t>
  </si>
  <si>
    <t xml:space="preserve">      5200 Mobiliario y Equipo Educacional y Recreativo                                                                                                                                                 </t>
  </si>
  <si>
    <t xml:space="preserve">      5300 Equipo e Instrumental Medico y de Laboratorio                                                                                                                                                </t>
  </si>
  <si>
    <t xml:space="preserve">      5500 Equipo de Defensa y Seguridad                                                                                                                                                                </t>
  </si>
  <si>
    <t xml:space="preserve">      5600 Maquinaria, Otros Equipos y Herramientas                 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</si>
  <si>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                                                  </t>
  </si>
  <si>
    <t xml:space="preserve">      6100 Obra Pública en Bienes de Dominio Público                                                                                                                                                    </t>
  </si>
  <si>
    <t xml:space="preserve">      6200 Obra Pública en Bienes Propios                                         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</si>
  <si>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                                                  </t>
  </si>
  <si>
    <t xml:space="preserve">      9100 Amortizacion de la Deuda Pública                                                                                                                                                             </t>
  </si>
  <si>
    <t xml:space="preserve">      9200 Intereses de la Deuda Pública                                                                                                                                                                </t>
  </si>
  <si>
    <t xml:space="preserve">      9900 Adeudos de Ejercicios Fiscales Anteriores (ADEFAS)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</si>
</sst>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7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164" fontId="31" fillId="0" borderId="0" xfId="0" applyNumberFormat="1" applyFont="1"/>
    <xf numFmtId="0" fontId="29" fillId="26" borderId="0" xfId="60" applyFont="1" applyFill="1" applyBorder="1" applyAlignment="1">
      <alignment horizontal="centerContinuous" vertical="center"/>
    </xf>
    <xf numFmtId="0" fontId="26" fillId="26" borderId="0" xfId="60" applyFont="1" applyFill="1" applyBorder="1" applyAlignment="1">
      <alignment horizontal="centerContinuous" vertical="center"/>
    </xf>
    <xf numFmtId="0" fontId="31" fillId="0" borderId="0" xfId="0" applyFont="1" applyAlignment="1">
      <alignment vertical="top" wrapText="1"/>
    </xf>
    <xf numFmtId="0" fontId="34" fillId="0" borderId="14" xfId="0" applyFont="1" applyBorder="1" applyAlignment="1">
      <alignment vertical="top" wrapText="1"/>
    </xf>
    <xf numFmtId="164" fontId="34" fillId="0" borderId="14" xfId="0" applyNumberFormat="1" applyFont="1" applyBorder="1"/>
    <xf numFmtId="0" fontId="31" fillId="0" borderId="13" xfId="0" applyFont="1" applyBorder="1" applyAlignment="1">
      <alignment vertical="top" wrapText="1"/>
    </xf>
    <xf numFmtId="164" fontId="31" fillId="0" borderId="13" xfId="0" applyNumberFormat="1" applyFont="1" applyBorder="1"/>
    <xf numFmtId="0" fontId="34" fillId="0" borderId="16" xfId="0" applyFont="1" applyBorder="1" applyAlignment="1">
      <alignment vertical="top" wrapText="1"/>
    </xf>
    <xf numFmtId="164" fontId="34" fillId="0" borderId="16" xfId="0" applyNumberFormat="1" applyFont="1" applyBorder="1"/>
    <xf numFmtId="0" fontId="32" fillId="26" borderId="17" xfId="60" applyFont="1" applyFill="1" applyBorder="1" applyAlignment="1">
      <alignment horizontal="centerContinuous" vertical="center"/>
    </xf>
    <xf numFmtId="0" fontId="32" fillId="26" borderId="13" xfId="60" applyFont="1" applyFill="1" applyBorder="1" applyAlignment="1">
      <alignment horizontal="centerContinuous" vertical="center"/>
    </xf>
    <xf numFmtId="0" fontId="32" fillId="26" borderId="18" xfId="60" applyFont="1" applyFill="1" applyBorder="1" applyAlignment="1">
      <alignment horizontal="centerContinuous" vertical="center"/>
    </xf>
    <xf numFmtId="0" fontId="29" fillId="26" borderId="19" xfId="60" applyFont="1" applyFill="1" applyBorder="1" applyAlignment="1">
      <alignment horizontal="centerContinuous" vertical="center"/>
    </xf>
    <xf numFmtId="0" fontId="29" fillId="26" borderId="15" xfId="60" applyFont="1" applyFill="1" applyBorder="1" applyAlignment="1">
      <alignment horizontal="centerContinuous" vertical="center"/>
    </xf>
    <xf numFmtId="0" fontId="26" fillId="26" borderId="19" xfId="60" applyFont="1" applyFill="1" applyBorder="1" applyAlignment="1">
      <alignment horizontal="centerContinuous" vertical="center"/>
    </xf>
    <xf numFmtId="0" fontId="26" fillId="26" borderId="15" xfId="60" applyFont="1" applyFill="1" applyBorder="1" applyAlignment="1">
      <alignment horizontal="centerContinuous" vertical="center"/>
    </xf>
    <xf numFmtId="0" fontId="30" fillId="26" borderId="20" xfId="57" applyFont="1" applyFill="1" applyBorder="1" applyAlignment="1">
      <alignment vertical="top" wrapText="1"/>
    </xf>
    <xf numFmtId="164" fontId="33" fillId="26" borderId="8" xfId="57" applyNumberFormat="1" applyFont="1" applyFill="1" applyBorder="1" applyAlignment="1">
      <alignment horizontal="center" vertical="center" wrapText="1"/>
    </xf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622597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259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N4" sqref="A1:N4"/>
    </sheetView>
  </sheetViews>
  <sheetFormatPr baseColWidth="10" defaultRowHeight="12.75" x14ac:dyDescent="0.2"/>
  <cols>
    <col min="1" max="1" width="50.7109375" style="11" customWidth="1"/>
    <col min="2" max="2" width="16.7109375" style="8" customWidth="1"/>
    <col min="3" max="14" width="14.7109375" style="8" customWidth="1"/>
    <col min="15" max="16384" width="11.42578125" style="7"/>
  </cols>
  <sheetData>
    <row r="1" spans="1:14" ht="20.25" x14ac:dyDescent="0.2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x14ac:dyDescent="0.2">
      <c r="A2" s="21" t="s">
        <v>122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2"/>
    </row>
    <row r="3" spans="1:14" x14ac:dyDescent="0.2">
      <c r="A3" s="2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4"/>
    </row>
    <row r="4" spans="1:14" x14ac:dyDescent="0.2">
      <c r="A4" s="25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</row>
    <row r="5" spans="1:14" x14ac:dyDescent="0.2">
      <c r="A5" s="16" t="s">
        <v>123</v>
      </c>
      <c r="B5" s="17">
        <f t="shared" ref="B5:N5" si="0">SUM(+B6+B13+B21+B31+B34+B40+B43)</f>
        <v>2101272137.53</v>
      </c>
      <c r="C5" s="17">
        <f t="shared" si="0"/>
        <v>237712623.53</v>
      </c>
      <c r="D5" s="17">
        <f t="shared" si="0"/>
        <v>152810800</v>
      </c>
      <c r="E5" s="17">
        <f t="shared" si="0"/>
        <v>173855447</v>
      </c>
      <c r="F5" s="17">
        <f t="shared" si="0"/>
        <v>155982257</v>
      </c>
      <c r="G5" s="17">
        <f t="shared" si="0"/>
        <v>152370234</v>
      </c>
      <c r="H5" s="17">
        <f t="shared" si="0"/>
        <v>144775331</v>
      </c>
      <c r="I5" s="17">
        <f t="shared" si="0"/>
        <v>168449676</v>
      </c>
      <c r="J5" s="17">
        <f t="shared" si="0"/>
        <v>162688559</v>
      </c>
      <c r="K5" s="17">
        <f t="shared" si="0"/>
        <v>169875626</v>
      </c>
      <c r="L5" s="17">
        <f t="shared" si="0"/>
        <v>153877291</v>
      </c>
      <c r="M5" s="17">
        <f t="shared" si="0"/>
        <v>155298930</v>
      </c>
      <c r="N5" s="17">
        <f t="shared" si="0"/>
        <v>273575363</v>
      </c>
    </row>
    <row r="6" spans="1:14" x14ac:dyDescent="0.2">
      <c r="A6" s="12" t="s">
        <v>124</v>
      </c>
      <c r="B6" s="13">
        <f t="shared" ref="B6:N6" si="1">SUM(+B7+B8+B9+B10+B11+B12)</f>
        <v>1062554458</v>
      </c>
      <c r="C6" s="13">
        <f t="shared" si="1"/>
        <v>79454773</v>
      </c>
      <c r="D6" s="13">
        <f t="shared" si="1"/>
        <v>75127011</v>
      </c>
      <c r="E6" s="13">
        <f t="shared" si="1"/>
        <v>89109134</v>
      </c>
      <c r="F6" s="13">
        <f t="shared" si="1"/>
        <v>76012442</v>
      </c>
      <c r="G6" s="13">
        <f t="shared" si="1"/>
        <v>80336347</v>
      </c>
      <c r="H6" s="13">
        <f t="shared" si="1"/>
        <v>75008059</v>
      </c>
      <c r="I6" s="13">
        <f t="shared" si="1"/>
        <v>80290430</v>
      </c>
      <c r="J6" s="13">
        <f t="shared" si="1"/>
        <v>82448301</v>
      </c>
      <c r="K6" s="13">
        <f t="shared" si="1"/>
        <v>77301801</v>
      </c>
      <c r="L6" s="13">
        <f t="shared" si="1"/>
        <v>78250072</v>
      </c>
      <c r="M6" s="13">
        <f t="shared" si="1"/>
        <v>80696407</v>
      </c>
      <c r="N6" s="13">
        <f t="shared" si="1"/>
        <v>188519681</v>
      </c>
    </row>
    <row r="7" spans="1:14" x14ac:dyDescent="0.2">
      <c r="A7" s="11" t="s">
        <v>125</v>
      </c>
      <c r="B7" s="8">
        <f t="shared" ref="B7:B12" si="2">SUM(C7:N7)</f>
        <v>587998804</v>
      </c>
      <c r="C7" s="8">
        <v>50319023</v>
      </c>
      <c r="D7" s="8">
        <v>46756150</v>
      </c>
      <c r="E7" s="8">
        <v>50494806</v>
      </c>
      <c r="F7" s="8">
        <v>46756150</v>
      </c>
      <c r="G7" s="8">
        <v>50319023</v>
      </c>
      <c r="H7" s="8">
        <v>46756150</v>
      </c>
      <c r="I7" s="8">
        <v>50319023</v>
      </c>
      <c r="J7" s="8">
        <v>50319023</v>
      </c>
      <c r="K7" s="8">
        <v>46756150</v>
      </c>
      <c r="L7" s="8">
        <v>50319023</v>
      </c>
      <c r="M7" s="8">
        <v>46756150</v>
      </c>
      <c r="N7" s="8">
        <v>52128133</v>
      </c>
    </row>
    <row r="8" spans="1:14" x14ac:dyDescent="0.2">
      <c r="A8" s="11" t="s">
        <v>126</v>
      </c>
      <c r="B8" s="8">
        <f t="shared" si="2"/>
        <v>29935617</v>
      </c>
      <c r="C8" s="8">
        <v>2143365</v>
      </c>
      <c r="D8" s="8">
        <v>2202575</v>
      </c>
      <c r="E8" s="8">
        <v>2255403</v>
      </c>
      <c r="F8" s="8">
        <v>2402411</v>
      </c>
      <c r="G8" s="8">
        <v>2415059</v>
      </c>
      <c r="H8" s="8">
        <v>2809282</v>
      </c>
      <c r="I8" s="8">
        <v>2346809</v>
      </c>
      <c r="J8" s="8">
        <v>2299759</v>
      </c>
      <c r="K8" s="8">
        <v>2287286</v>
      </c>
      <c r="L8" s="8">
        <v>2328478</v>
      </c>
      <c r="M8" s="8">
        <v>2578075</v>
      </c>
      <c r="N8" s="8">
        <v>3867115</v>
      </c>
    </row>
    <row r="9" spans="1:14" x14ac:dyDescent="0.2">
      <c r="A9" s="11" t="s">
        <v>127</v>
      </c>
      <c r="B9" s="8">
        <f t="shared" si="2"/>
        <v>112682927</v>
      </c>
      <c r="C9" s="8">
        <v>495448</v>
      </c>
      <c r="D9" s="8">
        <v>532243</v>
      </c>
      <c r="E9" s="8">
        <v>9933731</v>
      </c>
      <c r="F9" s="8">
        <v>540951</v>
      </c>
      <c r="G9" s="8">
        <v>529963</v>
      </c>
      <c r="H9" s="8">
        <v>521123</v>
      </c>
      <c r="I9" s="8">
        <v>501044</v>
      </c>
      <c r="J9" s="8">
        <v>512632</v>
      </c>
      <c r="K9" s="8">
        <v>515478</v>
      </c>
      <c r="L9" s="8">
        <v>534215</v>
      </c>
      <c r="M9" s="8">
        <v>533481</v>
      </c>
      <c r="N9" s="8">
        <v>97532618</v>
      </c>
    </row>
    <row r="10" spans="1:14" x14ac:dyDescent="0.2">
      <c r="A10" s="11" t="s">
        <v>128</v>
      </c>
      <c r="B10" s="8">
        <f t="shared" si="2"/>
        <v>25713538</v>
      </c>
      <c r="C10" s="8">
        <v>2548464</v>
      </c>
      <c r="D10" s="8">
        <v>1981235</v>
      </c>
      <c r="E10" s="8">
        <v>2532826</v>
      </c>
      <c r="F10" s="8">
        <v>1798072</v>
      </c>
      <c r="G10" s="8">
        <v>2691734</v>
      </c>
      <c r="H10" s="8">
        <v>1209470</v>
      </c>
      <c r="I10" s="8">
        <v>2615241</v>
      </c>
      <c r="J10" s="8">
        <v>3077215</v>
      </c>
      <c r="K10" s="8">
        <v>2645385</v>
      </c>
      <c r="L10" s="8">
        <v>702092</v>
      </c>
      <c r="M10" s="8">
        <v>3207845</v>
      </c>
      <c r="N10" s="8">
        <v>703959</v>
      </c>
    </row>
    <row r="11" spans="1:14" x14ac:dyDescent="0.2">
      <c r="A11" s="11" t="s">
        <v>129</v>
      </c>
      <c r="B11" s="8">
        <f t="shared" si="2"/>
        <v>294636256</v>
      </c>
      <c r="C11" s="8">
        <v>23020155</v>
      </c>
      <c r="D11" s="8">
        <v>22726490</v>
      </c>
      <c r="E11" s="8">
        <v>22964050</v>
      </c>
      <c r="F11" s="8">
        <v>23586540</v>
      </c>
      <c r="G11" s="8">
        <v>23452250</v>
      </c>
      <c r="H11" s="8">
        <v>22783716</v>
      </c>
      <c r="I11" s="8">
        <v>23282995</v>
      </c>
      <c r="J11" s="8">
        <v>25311354</v>
      </c>
      <c r="K11" s="8">
        <v>24101184</v>
      </c>
      <c r="L11" s="8">
        <v>23355446</v>
      </c>
      <c r="M11" s="8">
        <v>26692538</v>
      </c>
      <c r="N11" s="8">
        <v>33359538</v>
      </c>
    </row>
    <row r="12" spans="1:14" x14ac:dyDescent="0.2">
      <c r="A12" s="11" t="s">
        <v>130</v>
      </c>
      <c r="B12" s="8">
        <f t="shared" si="2"/>
        <v>11587316</v>
      </c>
      <c r="C12" s="8">
        <v>928318</v>
      </c>
      <c r="D12" s="8">
        <v>928318</v>
      </c>
      <c r="E12" s="8">
        <v>928318</v>
      </c>
      <c r="F12" s="8">
        <v>928318</v>
      </c>
      <c r="G12" s="8">
        <v>928318</v>
      </c>
      <c r="H12" s="8">
        <v>928318</v>
      </c>
      <c r="I12" s="8">
        <v>1225318</v>
      </c>
      <c r="J12" s="8">
        <v>928318</v>
      </c>
      <c r="K12" s="8">
        <v>996318</v>
      </c>
      <c r="L12" s="8">
        <v>1010818</v>
      </c>
      <c r="M12" s="8">
        <v>928318</v>
      </c>
      <c r="N12" s="8">
        <v>928318</v>
      </c>
    </row>
    <row r="13" spans="1:14" x14ac:dyDescent="0.2">
      <c r="A13" s="12" t="s">
        <v>131</v>
      </c>
      <c r="B13" s="13">
        <f t="shared" ref="B13:N13" si="3">SUM(+B14+B15+B16+B17+B18+B19+B20)</f>
        <v>159161583</v>
      </c>
      <c r="C13" s="13">
        <f t="shared" si="3"/>
        <v>13066053</v>
      </c>
      <c r="D13" s="13">
        <f t="shared" si="3"/>
        <v>14571650</v>
      </c>
      <c r="E13" s="13">
        <f t="shared" si="3"/>
        <v>13206046</v>
      </c>
      <c r="F13" s="13">
        <f t="shared" si="3"/>
        <v>13265519</v>
      </c>
      <c r="G13" s="13">
        <f t="shared" si="3"/>
        <v>13675972</v>
      </c>
      <c r="H13" s="13">
        <f t="shared" si="3"/>
        <v>12817204</v>
      </c>
      <c r="I13" s="13">
        <f t="shared" si="3"/>
        <v>13998324</v>
      </c>
      <c r="J13" s="13">
        <f t="shared" si="3"/>
        <v>13167415</v>
      </c>
      <c r="K13" s="13">
        <f t="shared" si="3"/>
        <v>12805236</v>
      </c>
      <c r="L13" s="13">
        <f t="shared" si="3"/>
        <v>12754778</v>
      </c>
      <c r="M13" s="13">
        <f t="shared" si="3"/>
        <v>12792790</v>
      </c>
      <c r="N13" s="13">
        <f t="shared" si="3"/>
        <v>13040596</v>
      </c>
    </row>
    <row r="14" spans="1:14" ht="22.5" x14ac:dyDescent="0.2">
      <c r="A14" s="11" t="s">
        <v>132</v>
      </c>
      <c r="B14" s="8">
        <f t="shared" ref="B14:B20" si="4">SUM(C14:N14)</f>
        <v>8125630</v>
      </c>
      <c r="C14" s="8">
        <v>524761</v>
      </c>
      <c r="D14" s="8">
        <v>469091</v>
      </c>
      <c r="E14" s="8">
        <v>671421</v>
      </c>
      <c r="F14" s="8">
        <v>824395</v>
      </c>
      <c r="G14" s="8">
        <v>756437</v>
      </c>
      <c r="H14" s="8">
        <v>749462</v>
      </c>
      <c r="I14" s="8">
        <v>1040815</v>
      </c>
      <c r="J14" s="8">
        <v>622902</v>
      </c>
      <c r="K14" s="8">
        <v>566614</v>
      </c>
      <c r="L14" s="8">
        <v>518935</v>
      </c>
      <c r="M14" s="8">
        <v>609837</v>
      </c>
      <c r="N14" s="8">
        <v>770960</v>
      </c>
    </row>
    <row r="15" spans="1:14" x14ac:dyDescent="0.2">
      <c r="A15" s="11" t="s">
        <v>133</v>
      </c>
      <c r="B15" s="8">
        <f t="shared" si="4"/>
        <v>485525</v>
      </c>
      <c r="C15" s="8">
        <v>47790</v>
      </c>
      <c r="D15" s="8">
        <v>46705</v>
      </c>
      <c r="E15" s="8">
        <v>48690</v>
      </c>
      <c r="F15" s="8">
        <v>61997</v>
      </c>
      <c r="G15" s="8">
        <v>32926</v>
      </c>
      <c r="H15" s="8">
        <v>38272</v>
      </c>
      <c r="I15" s="8">
        <v>34906</v>
      </c>
      <c r="J15" s="8">
        <v>35154</v>
      </c>
      <c r="K15" s="8">
        <v>41657</v>
      </c>
      <c r="L15" s="8">
        <v>26579</v>
      </c>
      <c r="M15" s="8">
        <v>41349</v>
      </c>
      <c r="N15" s="8">
        <v>29500</v>
      </c>
    </row>
    <row r="16" spans="1:14" x14ac:dyDescent="0.2">
      <c r="A16" s="11" t="s">
        <v>134</v>
      </c>
      <c r="B16" s="8">
        <f t="shared" si="4"/>
        <v>50144787</v>
      </c>
      <c r="C16" s="8">
        <v>4133297</v>
      </c>
      <c r="D16" s="8">
        <v>5876349</v>
      </c>
      <c r="E16" s="8">
        <v>4420155</v>
      </c>
      <c r="F16" s="8">
        <v>4091545</v>
      </c>
      <c r="G16" s="8">
        <v>3888989</v>
      </c>
      <c r="H16" s="8">
        <v>3912513</v>
      </c>
      <c r="I16" s="8">
        <v>3957820</v>
      </c>
      <c r="J16" s="8">
        <v>3959713</v>
      </c>
      <c r="K16" s="8">
        <v>3981804</v>
      </c>
      <c r="L16" s="8">
        <v>3967461</v>
      </c>
      <c r="M16" s="8">
        <v>3967235</v>
      </c>
      <c r="N16" s="8">
        <v>3987906</v>
      </c>
    </row>
    <row r="17" spans="1:14" x14ac:dyDescent="0.2">
      <c r="A17" s="11" t="s">
        <v>135</v>
      </c>
      <c r="B17" s="8">
        <f t="shared" si="4"/>
        <v>1956000</v>
      </c>
      <c r="C17" s="8">
        <v>163000</v>
      </c>
      <c r="D17" s="8">
        <v>163000</v>
      </c>
      <c r="E17" s="8">
        <v>163000</v>
      </c>
      <c r="F17" s="8">
        <v>163000</v>
      </c>
      <c r="G17" s="8">
        <v>163000</v>
      </c>
      <c r="H17" s="8">
        <v>163000</v>
      </c>
      <c r="I17" s="8">
        <v>163000</v>
      </c>
      <c r="J17" s="8">
        <v>163000</v>
      </c>
      <c r="K17" s="8">
        <v>163000</v>
      </c>
      <c r="L17" s="8">
        <v>163000</v>
      </c>
      <c r="M17" s="8">
        <v>163000</v>
      </c>
      <c r="N17" s="8">
        <v>163000</v>
      </c>
    </row>
    <row r="18" spans="1:14" x14ac:dyDescent="0.2">
      <c r="A18" s="11" t="s">
        <v>136</v>
      </c>
      <c r="B18" s="8">
        <f t="shared" si="4"/>
        <v>61785156</v>
      </c>
      <c r="C18" s="8">
        <v>5388845</v>
      </c>
      <c r="D18" s="8">
        <v>5101393</v>
      </c>
      <c r="E18" s="8">
        <v>5064374</v>
      </c>
      <c r="F18" s="8">
        <v>5093680</v>
      </c>
      <c r="G18" s="8">
        <v>5115054</v>
      </c>
      <c r="H18" s="8">
        <v>5051037</v>
      </c>
      <c r="I18" s="8">
        <v>5287268</v>
      </c>
      <c r="J18" s="8">
        <v>5029319</v>
      </c>
      <c r="K18" s="8">
        <v>5010517</v>
      </c>
      <c r="L18" s="8">
        <v>5257304</v>
      </c>
      <c r="M18" s="8">
        <v>5189135</v>
      </c>
      <c r="N18" s="8">
        <v>5197230</v>
      </c>
    </row>
    <row r="19" spans="1:14" ht="22.5" x14ac:dyDescent="0.2">
      <c r="A19" s="11" t="s">
        <v>137</v>
      </c>
      <c r="B19" s="8">
        <f t="shared" si="4"/>
        <v>2716000</v>
      </c>
      <c r="C19" s="8">
        <v>103000</v>
      </c>
      <c r="D19" s="8">
        <v>103000</v>
      </c>
      <c r="E19" s="8">
        <v>103000</v>
      </c>
      <c r="F19" s="8">
        <v>103000</v>
      </c>
      <c r="G19" s="8">
        <v>453000</v>
      </c>
      <c r="H19" s="8">
        <v>103000</v>
      </c>
      <c r="I19" s="8">
        <v>773000</v>
      </c>
      <c r="J19" s="8">
        <v>563000</v>
      </c>
      <c r="K19" s="8">
        <v>103000</v>
      </c>
      <c r="L19" s="8">
        <v>103000</v>
      </c>
      <c r="M19" s="8">
        <v>103000</v>
      </c>
      <c r="N19" s="8">
        <v>103000</v>
      </c>
    </row>
    <row r="20" spans="1:14" x14ac:dyDescent="0.2">
      <c r="A20" s="11" t="s">
        <v>138</v>
      </c>
      <c r="B20" s="8">
        <f t="shared" si="4"/>
        <v>33948485</v>
      </c>
      <c r="C20" s="8">
        <v>2705360</v>
      </c>
      <c r="D20" s="8">
        <v>2812112</v>
      </c>
      <c r="E20" s="8">
        <v>2735406</v>
      </c>
      <c r="F20" s="8">
        <v>2927902</v>
      </c>
      <c r="G20" s="8">
        <v>3266566</v>
      </c>
      <c r="H20" s="8">
        <v>2799920</v>
      </c>
      <c r="I20" s="8">
        <v>2741515</v>
      </c>
      <c r="J20" s="8">
        <v>2794327</v>
      </c>
      <c r="K20" s="8">
        <v>2938644</v>
      </c>
      <c r="L20" s="8">
        <v>2718499</v>
      </c>
      <c r="M20" s="8">
        <v>2719234</v>
      </c>
      <c r="N20" s="8">
        <v>2789000</v>
      </c>
    </row>
    <row r="21" spans="1:14" x14ac:dyDescent="0.2">
      <c r="A21" s="12" t="s">
        <v>139</v>
      </c>
      <c r="B21" s="13">
        <f t="shared" ref="B21:N21" si="5">SUM(+B22+B23+B24+B25+B26+B27+B28+B29+B30)</f>
        <v>494840675</v>
      </c>
      <c r="C21" s="13">
        <f t="shared" si="5"/>
        <v>37359597</v>
      </c>
      <c r="D21" s="13">
        <f t="shared" si="5"/>
        <v>39000830</v>
      </c>
      <c r="E21" s="13">
        <f t="shared" si="5"/>
        <v>39855856</v>
      </c>
      <c r="F21" s="13">
        <f t="shared" si="5"/>
        <v>42839108</v>
      </c>
      <c r="G21" s="13">
        <f t="shared" si="5"/>
        <v>38125475</v>
      </c>
      <c r="H21" s="13">
        <f t="shared" si="5"/>
        <v>37229346</v>
      </c>
      <c r="I21" s="13">
        <f t="shared" si="5"/>
        <v>41229901</v>
      </c>
      <c r="J21" s="13">
        <f t="shared" si="5"/>
        <v>38528256</v>
      </c>
      <c r="K21" s="13">
        <f t="shared" si="5"/>
        <v>39660105</v>
      </c>
      <c r="L21" s="13">
        <f t="shared" si="5"/>
        <v>45040202</v>
      </c>
      <c r="M21" s="13">
        <f t="shared" si="5"/>
        <v>38732782</v>
      </c>
      <c r="N21" s="13">
        <f t="shared" si="5"/>
        <v>57239217</v>
      </c>
    </row>
    <row r="22" spans="1:14" x14ac:dyDescent="0.2">
      <c r="A22" s="11" t="s">
        <v>140</v>
      </c>
      <c r="B22" s="8">
        <f t="shared" ref="B22:B30" si="6">SUM(C22:N22)</f>
        <v>75146173</v>
      </c>
      <c r="C22" s="8">
        <v>6487859</v>
      </c>
      <c r="D22" s="8">
        <v>6964775</v>
      </c>
      <c r="E22" s="8">
        <v>6884956</v>
      </c>
      <c r="F22" s="8">
        <v>6597180</v>
      </c>
      <c r="G22" s="8">
        <v>6357972</v>
      </c>
      <c r="H22" s="8">
        <v>5951077</v>
      </c>
      <c r="I22" s="8">
        <v>5789402</v>
      </c>
      <c r="J22" s="8">
        <v>6247363</v>
      </c>
      <c r="K22" s="8">
        <v>5840244</v>
      </c>
      <c r="L22" s="8">
        <v>5963349</v>
      </c>
      <c r="M22" s="8">
        <v>6128499</v>
      </c>
      <c r="N22" s="8">
        <v>5933497</v>
      </c>
    </row>
    <row r="23" spans="1:14" x14ac:dyDescent="0.2">
      <c r="A23" s="11" t="s">
        <v>141</v>
      </c>
      <c r="B23" s="8">
        <f t="shared" si="6"/>
        <v>24193488</v>
      </c>
      <c r="C23" s="8">
        <v>2016124</v>
      </c>
      <c r="D23" s="8">
        <v>2016124</v>
      </c>
      <c r="E23" s="8">
        <v>2016124</v>
      </c>
      <c r="F23" s="8">
        <v>2016124</v>
      </c>
      <c r="G23" s="8">
        <v>2016124</v>
      </c>
      <c r="H23" s="8">
        <v>2016124</v>
      </c>
      <c r="I23" s="8">
        <v>2016124</v>
      </c>
      <c r="J23" s="8">
        <v>2016124</v>
      </c>
      <c r="K23" s="8">
        <v>2016124</v>
      </c>
      <c r="L23" s="8">
        <v>2016124</v>
      </c>
      <c r="M23" s="8">
        <v>2016124</v>
      </c>
      <c r="N23" s="8">
        <v>2016124</v>
      </c>
    </row>
    <row r="24" spans="1:14" ht="22.5" x14ac:dyDescent="0.2">
      <c r="A24" s="11" t="s">
        <v>142</v>
      </c>
      <c r="B24" s="8">
        <f t="shared" si="6"/>
        <v>37275804</v>
      </c>
      <c r="C24" s="8">
        <v>2998717</v>
      </c>
      <c r="D24" s="8">
        <v>3485917</v>
      </c>
      <c r="E24" s="8">
        <v>2998717</v>
      </c>
      <c r="F24" s="8">
        <v>3148717</v>
      </c>
      <c r="G24" s="8">
        <v>3058717</v>
      </c>
      <c r="H24" s="8">
        <v>2998717</v>
      </c>
      <c r="I24" s="8">
        <v>2998717</v>
      </c>
      <c r="J24" s="8">
        <v>2998717</v>
      </c>
      <c r="K24" s="8">
        <v>3158717</v>
      </c>
      <c r="L24" s="8">
        <v>3198717</v>
      </c>
      <c r="M24" s="8">
        <v>3232717</v>
      </c>
      <c r="N24" s="8">
        <v>2998717</v>
      </c>
    </row>
    <row r="25" spans="1:14" x14ac:dyDescent="0.2">
      <c r="A25" s="11" t="s">
        <v>143</v>
      </c>
      <c r="B25" s="8">
        <f t="shared" si="6"/>
        <v>9889456</v>
      </c>
      <c r="C25" s="8">
        <v>140128</v>
      </c>
      <c r="D25" s="8">
        <v>227128</v>
      </c>
      <c r="E25" s="8">
        <v>140128</v>
      </c>
      <c r="F25" s="8">
        <v>765463</v>
      </c>
      <c r="G25" s="8">
        <v>140128</v>
      </c>
      <c r="H25" s="8">
        <v>140128</v>
      </c>
      <c r="I25" s="8">
        <v>4022451</v>
      </c>
      <c r="J25" s="8">
        <v>140142</v>
      </c>
      <c r="K25" s="8">
        <v>140142</v>
      </c>
      <c r="L25" s="8">
        <v>3753334</v>
      </c>
      <c r="M25" s="8">
        <v>140142</v>
      </c>
      <c r="N25" s="8">
        <v>140142</v>
      </c>
    </row>
    <row r="26" spans="1:14" ht="22.5" x14ac:dyDescent="0.2">
      <c r="A26" s="11" t="s">
        <v>144</v>
      </c>
      <c r="B26" s="8">
        <f t="shared" si="6"/>
        <v>273744355</v>
      </c>
      <c r="C26" s="8">
        <v>21888309</v>
      </c>
      <c r="D26" s="8">
        <v>22378426</v>
      </c>
      <c r="E26" s="8">
        <v>22667612</v>
      </c>
      <c r="F26" s="8">
        <v>26483164</v>
      </c>
      <c r="G26" s="8">
        <v>22724074</v>
      </c>
      <c r="H26" s="8">
        <v>22294840</v>
      </c>
      <c r="I26" s="8">
        <v>22074747</v>
      </c>
      <c r="J26" s="8">
        <v>22797450</v>
      </c>
      <c r="K26" s="8">
        <v>22516418</v>
      </c>
      <c r="L26" s="8">
        <v>22210218</v>
      </c>
      <c r="M26" s="8">
        <v>22886840</v>
      </c>
      <c r="N26" s="8">
        <v>22822257</v>
      </c>
    </row>
    <row r="27" spans="1:14" x14ac:dyDescent="0.2">
      <c r="A27" s="11" t="s">
        <v>145</v>
      </c>
      <c r="B27" s="8">
        <f t="shared" si="6"/>
        <v>17825540</v>
      </c>
      <c r="C27" s="8">
        <v>1485460</v>
      </c>
      <c r="D27" s="8">
        <v>1485460</v>
      </c>
      <c r="E27" s="8">
        <v>1485460</v>
      </c>
      <c r="F27" s="8">
        <v>1485460</v>
      </c>
      <c r="G27" s="8">
        <v>1485460</v>
      </c>
      <c r="H27" s="8">
        <v>1485460</v>
      </c>
      <c r="I27" s="8">
        <v>1485460</v>
      </c>
      <c r="J27" s="8">
        <v>1485460</v>
      </c>
      <c r="K27" s="8">
        <v>1485460</v>
      </c>
      <c r="L27" s="8">
        <v>1485460</v>
      </c>
      <c r="M27" s="8">
        <v>1485460</v>
      </c>
      <c r="N27" s="8">
        <v>1485480</v>
      </c>
    </row>
    <row r="28" spans="1:14" x14ac:dyDescent="0.2">
      <c r="A28" s="11" t="s">
        <v>146</v>
      </c>
      <c r="B28" s="8">
        <f t="shared" si="6"/>
        <v>288000</v>
      </c>
      <c r="C28" s="8">
        <v>24000</v>
      </c>
      <c r="D28" s="8">
        <v>24000</v>
      </c>
      <c r="E28" s="8">
        <v>24000</v>
      </c>
      <c r="F28" s="8">
        <v>24000</v>
      </c>
      <c r="G28" s="8">
        <v>24000</v>
      </c>
      <c r="H28" s="8">
        <v>24000</v>
      </c>
      <c r="I28" s="8">
        <v>24000</v>
      </c>
      <c r="J28" s="8">
        <v>24000</v>
      </c>
      <c r="K28" s="8">
        <v>24000</v>
      </c>
      <c r="L28" s="8">
        <v>24000</v>
      </c>
      <c r="M28" s="8">
        <v>24000</v>
      </c>
      <c r="N28" s="8">
        <v>24000</v>
      </c>
    </row>
    <row r="29" spans="1:14" x14ac:dyDescent="0.2">
      <c r="A29" s="11" t="s">
        <v>147</v>
      </c>
      <c r="B29" s="8">
        <f t="shared" si="6"/>
        <v>31142000</v>
      </c>
      <c r="C29" s="8">
        <v>601000</v>
      </c>
      <c r="D29" s="8">
        <v>701000</v>
      </c>
      <c r="E29" s="8">
        <v>601000</v>
      </c>
      <c r="F29" s="8">
        <v>601000</v>
      </c>
      <c r="G29" s="8">
        <v>601000</v>
      </c>
      <c r="H29" s="8">
        <v>601000</v>
      </c>
      <c r="I29" s="8">
        <v>1101000</v>
      </c>
      <c r="J29" s="8">
        <v>1101000</v>
      </c>
      <c r="K29" s="8">
        <v>2761000</v>
      </c>
      <c r="L29" s="8">
        <v>4671000</v>
      </c>
      <c r="M29" s="8">
        <v>1101000</v>
      </c>
      <c r="N29" s="8">
        <v>16701000</v>
      </c>
    </row>
    <row r="30" spans="1:14" x14ac:dyDescent="0.2">
      <c r="A30" s="11" t="s">
        <v>148</v>
      </c>
      <c r="B30" s="8">
        <f t="shared" si="6"/>
        <v>25335859</v>
      </c>
      <c r="C30" s="8">
        <v>1718000</v>
      </c>
      <c r="D30" s="8">
        <v>1718000</v>
      </c>
      <c r="E30" s="8">
        <v>3037859</v>
      </c>
      <c r="F30" s="8">
        <v>1718000</v>
      </c>
      <c r="G30" s="8">
        <v>1718000</v>
      </c>
      <c r="H30" s="8">
        <v>1718000</v>
      </c>
      <c r="I30" s="8">
        <v>1718000</v>
      </c>
      <c r="J30" s="8">
        <v>1718000</v>
      </c>
      <c r="K30" s="8">
        <v>1718000</v>
      </c>
      <c r="L30" s="8">
        <v>1718000</v>
      </c>
      <c r="M30" s="8">
        <v>1718000</v>
      </c>
      <c r="N30" s="8">
        <v>5118000</v>
      </c>
    </row>
    <row r="31" spans="1:14" x14ac:dyDescent="0.2">
      <c r="A31" s="12" t="s">
        <v>149</v>
      </c>
      <c r="B31" s="13">
        <f t="shared" ref="B31:N31" si="7">SUM(+B32+B33)</f>
        <v>81157560</v>
      </c>
      <c r="C31" s="13">
        <f t="shared" si="7"/>
        <v>4312260</v>
      </c>
      <c r="D31" s="13">
        <f t="shared" si="7"/>
        <v>3682000</v>
      </c>
      <c r="E31" s="13">
        <f t="shared" si="7"/>
        <v>12552260</v>
      </c>
      <c r="F31" s="13">
        <f t="shared" si="7"/>
        <v>3402000</v>
      </c>
      <c r="G31" s="13">
        <f t="shared" si="7"/>
        <v>4312260</v>
      </c>
      <c r="H31" s="13">
        <f t="shared" si="7"/>
        <v>5674000</v>
      </c>
      <c r="I31" s="13">
        <f t="shared" si="7"/>
        <v>4342260</v>
      </c>
      <c r="J31" s="13">
        <f t="shared" si="7"/>
        <v>12152000</v>
      </c>
      <c r="K31" s="13">
        <f t="shared" si="7"/>
        <v>19412260</v>
      </c>
      <c r="L31" s="13">
        <f t="shared" si="7"/>
        <v>3402000</v>
      </c>
      <c r="M31" s="13">
        <f t="shared" si="7"/>
        <v>4312260</v>
      </c>
      <c r="N31" s="13">
        <f t="shared" si="7"/>
        <v>3602000</v>
      </c>
    </row>
    <row r="32" spans="1:14" x14ac:dyDescent="0.2">
      <c r="A32" s="11" t="s">
        <v>150</v>
      </c>
      <c r="B32" s="8">
        <f>SUM(C32:N32)</f>
        <v>81117560</v>
      </c>
      <c r="C32" s="8">
        <v>4312260</v>
      </c>
      <c r="D32" s="8">
        <v>3682000</v>
      </c>
      <c r="E32" s="8">
        <v>12512260</v>
      </c>
      <c r="F32" s="8">
        <v>3402000</v>
      </c>
      <c r="G32" s="8">
        <v>4312260</v>
      </c>
      <c r="H32" s="8">
        <v>5674000</v>
      </c>
      <c r="I32" s="8">
        <v>4342260</v>
      </c>
      <c r="J32" s="8">
        <v>12152000</v>
      </c>
      <c r="K32" s="8">
        <v>19412260</v>
      </c>
      <c r="L32" s="8">
        <v>3402000</v>
      </c>
      <c r="M32" s="8">
        <v>4312260</v>
      </c>
      <c r="N32" s="8">
        <v>3602000</v>
      </c>
    </row>
    <row r="33" spans="1:14" x14ac:dyDescent="0.2">
      <c r="A33" s="11" t="s">
        <v>151</v>
      </c>
      <c r="B33" s="8">
        <f>SUM(C33:N33)</f>
        <v>40000</v>
      </c>
      <c r="C33" s="8">
        <v>0</v>
      </c>
      <c r="D33" s="8">
        <v>0</v>
      </c>
      <c r="E33" s="8">
        <v>40000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">
      <c r="A34" s="12" t="s">
        <v>152</v>
      </c>
      <c r="B34" s="13">
        <f t="shared" ref="B34:N34" si="8">SUM(+B35+B36+B37+B38+B39)</f>
        <v>3460000</v>
      </c>
      <c r="C34" s="13">
        <f t="shared" si="8"/>
        <v>50000</v>
      </c>
      <c r="D34" s="13">
        <f t="shared" si="8"/>
        <v>260000</v>
      </c>
      <c r="E34" s="13">
        <f t="shared" si="8"/>
        <v>100000</v>
      </c>
      <c r="F34" s="13">
        <f t="shared" si="8"/>
        <v>150000</v>
      </c>
      <c r="G34" s="13">
        <f t="shared" si="8"/>
        <v>150000</v>
      </c>
      <c r="H34" s="13">
        <f t="shared" si="8"/>
        <v>50000</v>
      </c>
      <c r="I34" s="13">
        <f t="shared" si="8"/>
        <v>500000</v>
      </c>
      <c r="J34" s="13">
        <f t="shared" si="8"/>
        <v>1400000</v>
      </c>
      <c r="K34" s="13">
        <f t="shared" si="8"/>
        <v>600000</v>
      </c>
      <c r="L34" s="13">
        <f t="shared" si="8"/>
        <v>100000</v>
      </c>
      <c r="M34" s="13">
        <f t="shared" si="8"/>
        <v>50000</v>
      </c>
      <c r="N34" s="13">
        <f t="shared" si="8"/>
        <v>50000</v>
      </c>
    </row>
    <row r="35" spans="1:14" x14ac:dyDescent="0.2">
      <c r="A35" s="11" t="s">
        <v>153</v>
      </c>
      <c r="B35" s="8">
        <f>SUM(C35:N35)</f>
        <v>660000</v>
      </c>
      <c r="C35" s="8">
        <v>50000</v>
      </c>
      <c r="D35" s="8">
        <v>110000</v>
      </c>
      <c r="E35" s="8">
        <v>50000</v>
      </c>
      <c r="F35" s="8">
        <v>50000</v>
      </c>
      <c r="G35" s="8">
        <v>50000</v>
      </c>
      <c r="H35" s="8">
        <v>50000</v>
      </c>
      <c r="I35" s="8">
        <v>50000</v>
      </c>
      <c r="J35" s="8">
        <v>50000</v>
      </c>
      <c r="K35" s="8">
        <v>50000</v>
      </c>
      <c r="L35" s="8">
        <v>50000</v>
      </c>
      <c r="M35" s="8">
        <v>50000</v>
      </c>
      <c r="N35" s="8">
        <v>50000</v>
      </c>
    </row>
    <row r="36" spans="1:14" x14ac:dyDescent="0.2">
      <c r="A36" s="11" t="s">
        <v>154</v>
      </c>
      <c r="B36" s="8">
        <f>SUM(C36:N36)</f>
        <v>100000</v>
      </c>
      <c r="C36" s="8">
        <v>0</v>
      </c>
      <c r="D36" s="8">
        <v>0</v>
      </c>
      <c r="E36" s="8">
        <v>0</v>
      </c>
      <c r="F36" s="8">
        <v>0</v>
      </c>
      <c r="G36" s="8">
        <v>50000</v>
      </c>
      <c r="H36" s="8">
        <v>0</v>
      </c>
      <c r="I36" s="8">
        <v>0</v>
      </c>
      <c r="J36" s="8">
        <v>50000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">
      <c r="A37" s="11" t="s">
        <v>155</v>
      </c>
      <c r="B37" s="8">
        <f>SUM(C37:N37)</f>
        <v>200000</v>
      </c>
      <c r="C37" s="8">
        <v>0</v>
      </c>
      <c r="D37" s="8">
        <v>100000</v>
      </c>
      <c r="E37" s="8">
        <v>0</v>
      </c>
      <c r="F37" s="8">
        <v>100000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">
      <c r="A38" s="11" t="s">
        <v>156</v>
      </c>
      <c r="B38" s="8">
        <f>SUM(C38:N38)</f>
        <v>300000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300000</v>
      </c>
      <c r="K38" s="8">
        <v>0</v>
      </c>
      <c r="L38" s="8">
        <v>0</v>
      </c>
      <c r="M38" s="8">
        <v>0</v>
      </c>
      <c r="N38" s="8">
        <v>0</v>
      </c>
    </row>
    <row r="39" spans="1:14" x14ac:dyDescent="0.2">
      <c r="A39" s="11" t="s">
        <v>157</v>
      </c>
      <c r="B39" s="8">
        <f>SUM(C39:N39)</f>
        <v>2200000</v>
      </c>
      <c r="C39" s="8">
        <v>0</v>
      </c>
      <c r="D39" s="8">
        <v>50000</v>
      </c>
      <c r="E39" s="8">
        <v>50000</v>
      </c>
      <c r="F39" s="8">
        <v>0</v>
      </c>
      <c r="G39" s="8">
        <v>50000</v>
      </c>
      <c r="H39" s="8">
        <v>0</v>
      </c>
      <c r="I39" s="8">
        <v>450000</v>
      </c>
      <c r="J39" s="8">
        <v>1000000</v>
      </c>
      <c r="K39" s="8">
        <v>550000</v>
      </c>
      <c r="L39" s="8">
        <v>50000</v>
      </c>
      <c r="M39" s="8">
        <v>0</v>
      </c>
      <c r="N39" s="8">
        <v>0</v>
      </c>
    </row>
    <row r="40" spans="1:14" x14ac:dyDescent="0.2">
      <c r="A40" s="12" t="s">
        <v>158</v>
      </c>
      <c r="B40" s="13">
        <f t="shared" ref="B40:N40" si="9">SUM(+B41+B42)</f>
        <v>252098415.53</v>
      </c>
      <c r="C40" s="13">
        <f t="shared" si="9"/>
        <v>96490260.530000001</v>
      </c>
      <c r="D40" s="13">
        <f t="shared" si="9"/>
        <v>13074379</v>
      </c>
      <c r="E40" s="13">
        <f t="shared" si="9"/>
        <v>12102360</v>
      </c>
      <c r="F40" s="13">
        <f t="shared" si="9"/>
        <v>13086580</v>
      </c>
      <c r="G40" s="13">
        <f t="shared" si="9"/>
        <v>12117710</v>
      </c>
      <c r="H40" s="13">
        <f t="shared" si="9"/>
        <v>11709817</v>
      </c>
      <c r="I40" s="13">
        <f t="shared" si="9"/>
        <v>25853088</v>
      </c>
      <c r="J40" s="13">
        <f t="shared" si="9"/>
        <v>12696471</v>
      </c>
      <c r="K40" s="13">
        <f t="shared" si="9"/>
        <v>17795416</v>
      </c>
      <c r="L40" s="13">
        <f t="shared" si="9"/>
        <v>12080255</v>
      </c>
      <c r="M40" s="13">
        <f t="shared" si="9"/>
        <v>16404321</v>
      </c>
      <c r="N40" s="13">
        <f t="shared" si="9"/>
        <v>8687758</v>
      </c>
    </row>
    <row r="41" spans="1:14" x14ac:dyDescent="0.2">
      <c r="A41" s="11" t="s">
        <v>159</v>
      </c>
      <c r="B41" s="8">
        <f>SUM(C41:N41)</f>
        <v>235405118.37</v>
      </c>
      <c r="C41" s="8">
        <v>79796963.370000005</v>
      </c>
      <c r="D41" s="8">
        <v>13074379</v>
      </c>
      <c r="E41" s="8">
        <v>12102360</v>
      </c>
      <c r="F41" s="8">
        <v>13086580</v>
      </c>
      <c r="G41" s="8">
        <v>12117710</v>
      </c>
      <c r="H41" s="8">
        <v>11709817</v>
      </c>
      <c r="I41" s="8">
        <v>25853088</v>
      </c>
      <c r="J41" s="8">
        <v>12696471</v>
      </c>
      <c r="K41" s="8">
        <v>17795416</v>
      </c>
      <c r="L41" s="8">
        <v>12080255</v>
      </c>
      <c r="M41" s="8">
        <v>16404321</v>
      </c>
      <c r="N41" s="8">
        <v>8687758</v>
      </c>
    </row>
    <row r="42" spans="1:14" x14ac:dyDescent="0.2">
      <c r="A42" s="11" t="s">
        <v>160</v>
      </c>
      <c r="B42" s="8">
        <f>SUM(C42:N42)</f>
        <v>16693297.16</v>
      </c>
      <c r="C42" s="8">
        <v>16693297.16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x14ac:dyDescent="0.2">
      <c r="A43" s="12" t="s">
        <v>161</v>
      </c>
      <c r="B43" s="13">
        <f t="shared" ref="B43:N43" si="10">SUM(+B44+B45+B46)</f>
        <v>47999446</v>
      </c>
      <c r="C43" s="13">
        <f t="shared" si="10"/>
        <v>6979680</v>
      </c>
      <c r="D43" s="13">
        <f t="shared" si="10"/>
        <v>7094930</v>
      </c>
      <c r="E43" s="13">
        <f t="shared" si="10"/>
        <v>6929791</v>
      </c>
      <c r="F43" s="13">
        <f t="shared" si="10"/>
        <v>7226608</v>
      </c>
      <c r="G43" s="13">
        <f t="shared" si="10"/>
        <v>3652470</v>
      </c>
      <c r="H43" s="13">
        <f t="shared" si="10"/>
        <v>2286905</v>
      </c>
      <c r="I43" s="13">
        <f t="shared" si="10"/>
        <v>2235673</v>
      </c>
      <c r="J43" s="13">
        <f t="shared" si="10"/>
        <v>2296116</v>
      </c>
      <c r="K43" s="13">
        <f t="shared" si="10"/>
        <v>2300808</v>
      </c>
      <c r="L43" s="13">
        <f t="shared" si="10"/>
        <v>2249984</v>
      </c>
      <c r="M43" s="13">
        <f t="shared" si="10"/>
        <v>2310370</v>
      </c>
      <c r="N43" s="13">
        <f t="shared" si="10"/>
        <v>2436111</v>
      </c>
    </row>
    <row r="44" spans="1:14" x14ac:dyDescent="0.2">
      <c r="A44" s="11" t="s">
        <v>162</v>
      </c>
      <c r="B44" s="8">
        <f>SUM(C44:N44)</f>
        <v>6351916</v>
      </c>
      <c r="C44" s="8">
        <v>350521</v>
      </c>
      <c r="D44" s="8">
        <v>354903</v>
      </c>
      <c r="E44" s="8">
        <v>359516</v>
      </c>
      <c r="F44" s="8">
        <v>532198</v>
      </c>
      <c r="G44" s="8">
        <v>547649</v>
      </c>
      <c r="H44" s="8">
        <v>554495</v>
      </c>
      <c r="I44" s="8">
        <v>561426</v>
      </c>
      <c r="J44" s="8">
        <v>568444</v>
      </c>
      <c r="K44" s="8">
        <v>575549</v>
      </c>
      <c r="L44" s="8">
        <v>582744</v>
      </c>
      <c r="M44" s="8">
        <v>590028</v>
      </c>
      <c r="N44" s="8">
        <v>774443</v>
      </c>
    </row>
    <row r="45" spans="1:14" x14ac:dyDescent="0.2">
      <c r="A45" s="11" t="s">
        <v>163</v>
      </c>
      <c r="B45" s="8">
        <f>SUM(C45:N45)</f>
        <v>20221484</v>
      </c>
      <c r="C45" s="8">
        <v>1629159</v>
      </c>
      <c r="D45" s="8">
        <v>1740027</v>
      </c>
      <c r="E45" s="8">
        <v>1570275</v>
      </c>
      <c r="F45" s="8">
        <v>1694410</v>
      </c>
      <c r="G45" s="8">
        <v>1678775</v>
      </c>
      <c r="H45" s="8">
        <v>1732410</v>
      </c>
      <c r="I45" s="8">
        <v>1674247</v>
      </c>
      <c r="J45" s="8">
        <v>1727672</v>
      </c>
      <c r="K45" s="8">
        <v>1725259</v>
      </c>
      <c r="L45" s="8">
        <v>1667240</v>
      </c>
      <c r="M45" s="8">
        <v>1720342</v>
      </c>
      <c r="N45" s="8">
        <v>1661668</v>
      </c>
    </row>
    <row r="46" spans="1:14" x14ac:dyDescent="0.2">
      <c r="A46" s="11" t="s">
        <v>164</v>
      </c>
      <c r="B46" s="8">
        <f>SUM(C46:N46)</f>
        <v>21426046</v>
      </c>
      <c r="C46" s="8">
        <v>5000000</v>
      </c>
      <c r="D46" s="8">
        <v>5000000</v>
      </c>
      <c r="E46" s="8">
        <v>5000000</v>
      </c>
      <c r="F46" s="8">
        <v>5000000</v>
      </c>
      <c r="G46" s="8">
        <v>1426046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pageMargins left="0.23622047244094491" right="0.23622047244094491" top="0.74803149606299213" bottom="0.74803149606299213" header="0.31496062992125984" footer="0.31496062992125984"/>
  <pageSetup scale="56" fitToHeight="0" orientation="landscape" verticalDpi="4294967293" r:id="rId1"/>
  <ignoredErrors>
    <ignoredError sqref="B13:B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14</v>
      </c>
      <c r="B1" s="1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3" t="s">
        <v>28</v>
      </c>
    </row>
    <row r="2" spans="1:15" x14ac:dyDescent="0.2">
      <c r="A2" s="1" t="s">
        <v>29</v>
      </c>
      <c r="B2" s="1" t="s">
        <v>14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3" t="s">
        <v>30</v>
      </c>
    </row>
    <row r="3" spans="1:15" x14ac:dyDescent="0.2">
      <c r="A3" s="2" t="s">
        <v>31</v>
      </c>
      <c r="B3" s="2" t="s">
        <v>32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33</v>
      </c>
      <c r="B4" s="2" t="s">
        <v>34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35</v>
      </c>
      <c r="B5" s="2" t="s">
        <v>36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37</v>
      </c>
      <c r="B6" s="2" t="s">
        <v>38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39</v>
      </c>
      <c r="B7" s="2" t="s">
        <v>40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41</v>
      </c>
      <c r="B8" s="2" t="s">
        <v>42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43</v>
      </c>
      <c r="B9" s="2" t="s">
        <v>44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45</v>
      </c>
      <c r="B10" s="2" t="s">
        <v>46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47</v>
      </c>
      <c r="B11" s="2" t="s">
        <v>48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28</v>
      </c>
      <c r="B12" s="3" t="s">
        <v>14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14</v>
      </c>
      <c r="B1" s="1" t="s">
        <v>14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3" t="s">
        <v>28</v>
      </c>
    </row>
    <row r="2" spans="1:17" x14ac:dyDescent="0.2">
      <c r="A2" s="1" t="s">
        <v>29</v>
      </c>
      <c r="B2" s="1" t="s">
        <v>14</v>
      </c>
      <c r="C2" s="1" t="s">
        <v>49</v>
      </c>
      <c r="D2" s="1" t="s">
        <v>14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3" t="s">
        <v>30</v>
      </c>
    </row>
    <row r="3" spans="1:17" x14ac:dyDescent="0.2">
      <c r="A3" s="2" t="s">
        <v>31</v>
      </c>
      <c r="B3" s="2" t="s">
        <v>32</v>
      </c>
      <c r="C3" s="2" t="s">
        <v>50</v>
      </c>
      <c r="D3" s="2" t="s">
        <v>51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14</v>
      </c>
      <c r="B4" s="2" t="s">
        <v>14</v>
      </c>
      <c r="C4" s="2" t="s">
        <v>52</v>
      </c>
      <c r="D4" s="2" t="s">
        <v>53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14</v>
      </c>
      <c r="B5" s="2" t="s">
        <v>14</v>
      </c>
      <c r="C5" s="2" t="s">
        <v>54</v>
      </c>
      <c r="D5" s="2" t="s">
        <v>55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14</v>
      </c>
      <c r="B6" s="2" t="s">
        <v>14</v>
      </c>
      <c r="C6" s="2" t="s">
        <v>56</v>
      </c>
      <c r="D6" s="2" t="s">
        <v>57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14</v>
      </c>
      <c r="B7" s="2" t="s">
        <v>14</v>
      </c>
      <c r="C7" s="2" t="s">
        <v>58</v>
      </c>
      <c r="D7" s="2" t="s">
        <v>59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33</v>
      </c>
      <c r="B8" s="2" t="s">
        <v>34</v>
      </c>
      <c r="C8" s="2" t="s">
        <v>60</v>
      </c>
      <c r="D8" s="2" t="s">
        <v>61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14</v>
      </c>
      <c r="B9" s="2" t="s">
        <v>14</v>
      </c>
      <c r="C9" s="2" t="s">
        <v>62</v>
      </c>
      <c r="D9" s="2" t="s">
        <v>63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14</v>
      </c>
      <c r="B10" s="2" t="s">
        <v>14</v>
      </c>
      <c r="C10" s="2" t="s">
        <v>64</v>
      </c>
      <c r="D10" s="2" t="s">
        <v>65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14</v>
      </c>
      <c r="B11" s="2" t="s">
        <v>14</v>
      </c>
      <c r="C11" s="2" t="s">
        <v>66</v>
      </c>
      <c r="D11" s="2" t="s">
        <v>67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14</v>
      </c>
      <c r="B12" s="2" t="s">
        <v>14</v>
      </c>
      <c r="C12" s="2" t="s">
        <v>68</v>
      </c>
      <c r="D12" s="2" t="s">
        <v>69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14</v>
      </c>
      <c r="B13" s="2" t="s">
        <v>14</v>
      </c>
      <c r="C13" s="2" t="s">
        <v>70</v>
      </c>
      <c r="D13" s="2" t="s">
        <v>71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14</v>
      </c>
      <c r="B14" s="2" t="s">
        <v>14</v>
      </c>
      <c r="C14" s="2" t="s">
        <v>72</v>
      </c>
      <c r="D14" s="2" t="s">
        <v>73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14</v>
      </c>
      <c r="B15" s="2" t="s">
        <v>14</v>
      </c>
      <c r="C15" s="2" t="s">
        <v>74</v>
      </c>
      <c r="D15" s="2" t="s">
        <v>75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35</v>
      </c>
      <c r="B16" s="2" t="s">
        <v>36</v>
      </c>
      <c r="C16" s="2" t="s">
        <v>76</v>
      </c>
      <c r="D16" s="2" t="s">
        <v>77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14</v>
      </c>
      <c r="B17" s="2" t="s">
        <v>14</v>
      </c>
      <c r="C17" s="2" t="s">
        <v>78</v>
      </c>
      <c r="D17" s="2" t="s">
        <v>79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14</v>
      </c>
      <c r="B18" s="2" t="s">
        <v>14</v>
      </c>
      <c r="C18" s="2" t="s">
        <v>80</v>
      </c>
      <c r="D18" s="2" t="s">
        <v>81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14</v>
      </c>
      <c r="B19" s="2" t="s">
        <v>14</v>
      </c>
      <c r="C19" s="2" t="s">
        <v>82</v>
      </c>
      <c r="D19" s="2" t="s">
        <v>83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14</v>
      </c>
      <c r="B20" s="2" t="s">
        <v>14</v>
      </c>
      <c r="C20" s="2" t="s">
        <v>84</v>
      </c>
      <c r="D20" s="2" t="s">
        <v>85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14</v>
      </c>
      <c r="B21" s="2" t="s">
        <v>14</v>
      </c>
      <c r="C21" s="2" t="s">
        <v>86</v>
      </c>
      <c r="D21" s="2" t="s">
        <v>87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14</v>
      </c>
      <c r="B22" s="2" t="s">
        <v>14</v>
      </c>
      <c r="C22" s="2" t="s">
        <v>88</v>
      </c>
      <c r="D22" s="2" t="s">
        <v>89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14</v>
      </c>
      <c r="B23" s="2" t="s">
        <v>14</v>
      </c>
      <c r="C23" s="2" t="s">
        <v>90</v>
      </c>
      <c r="D23" s="2" t="s">
        <v>91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14</v>
      </c>
      <c r="B24" s="2" t="s">
        <v>14</v>
      </c>
      <c r="C24" s="2" t="s">
        <v>92</v>
      </c>
      <c r="D24" s="2" t="s">
        <v>93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37</v>
      </c>
      <c r="B25" s="2" t="s">
        <v>38</v>
      </c>
      <c r="C25" s="2" t="s">
        <v>94</v>
      </c>
      <c r="D25" s="2" t="s">
        <v>95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14</v>
      </c>
      <c r="B26" s="2" t="s">
        <v>14</v>
      </c>
      <c r="C26" s="2" t="s">
        <v>96</v>
      </c>
      <c r="D26" s="2" t="s">
        <v>97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39</v>
      </c>
      <c r="B27" s="2" t="s">
        <v>40</v>
      </c>
      <c r="C27" s="2" t="s">
        <v>98</v>
      </c>
      <c r="D27" s="2" t="s">
        <v>99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14</v>
      </c>
      <c r="B28" s="2" t="s">
        <v>14</v>
      </c>
      <c r="C28" s="2" t="s">
        <v>100</v>
      </c>
      <c r="D28" s="2" t="s">
        <v>101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14</v>
      </c>
      <c r="B29" s="2" t="s">
        <v>14</v>
      </c>
      <c r="C29" s="2" t="s">
        <v>102</v>
      </c>
      <c r="D29" s="2" t="s">
        <v>103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14</v>
      </c>
      <c r="B30" s="2" t="s">
        <v>14</v>
      </c>
      <c r="C30" s="2" t="s">
        <v>104</v>
      </c>
      <c r="D30" s="2" t="s">
        <v>105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14</v>
      </c>
      <c r="B31" s="2" t="s">
        <v>14</v>
      </c>
      <c r="C31" s="2" t="s">
        <v>106</v>
      </c>
      <c r="D31" s="2" t="s">
        <v>107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41</v>
      </c>
      <c r="B32" s="2" t="s">
        <v>42</v>
      </c>
      <c r="C32" s="2" t="s">
        <v>108</v>
      </c>
      <c r="D32" s="2" t="s">
        <v>109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14</v>
      </c>
      <c r="B33" s="2" t="s">
        <v>14</v>
      </c>
      <c r="C33" s="2" t="s">
        <v>110</v>
      </c>
      <c r="D33" s="2" t="s">
        <v>111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43</v>
      </c>
      <c r="B34" s="2" t="s">
        <v>44</v>
      </c>
      <c r="C34" s="2" t="s">
        <v>112</v>
      </c>
      <c r="D34" s="2" t="s">
        <v>113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45</v>
      </c>
      <c r="B35" s="2" t="s">
        <v>46</v>
      </c>
      <c r="C35" s="2" t="s">
        <v>114</v>
      </c>
      <c r="D35" s="2" t="s">
        <v>115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14</v>
      </c>
      <c r="B36" s="2" t="s">
        <v>14</v>
      </c>
      <c r="C36" s="2" t="s">
        <v>116</v>
      </c>
      <c r="D36" s="2" t="s">
        <v>117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14</v>
      </c>
      <c r="B37" s="2" t="s">
        <v>14</v>
      </c>
      <c r="C37" s="2" t="s">
        <v>118</v>
      </c>
      <c r="D37" s="2" t="s">
        <v>119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14</v>
      </c>
      <c r="B38" s="2" t="s">
        <v>14</v>
      </c>
      <c r="C38" s="2" t="s">
        <v>120</v>
      </c>
      <c r="D38" s="2" t="s">
        <v>121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47</v>
      </c>
      <c r="B39" s="2" t="s">
        <v>48</v>
      </c>
      <c r="C39" s="2" t="s">
        <v>47</v>
      </c>
      <c r="D39" s="2" t="s">
        <v>48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NOR_01_14_005</vt:lpstr>
      <vt:lpstr>NO BORRAR FUENTE DATOS 1</vt:lpstr>
      <vt:lpstr>NO BORRAR FUENTE DATOS 2</vt:lpstr>
      <vt:lpstr>NOR_01_14_005!Títulos_a_imprimir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Norberto Rodriguez</cp:lastModifiedBy>
  <cp:lastPrinted>2022-01-31T16:25:29Z</cp:lastPrinted>
  <dcterms:created xsi:type="dcterms:W3CDTF">2015-04-13T22:35:25Z</dcterms:created>
  <dcterms:modified xsi:type="dcterms:W3CDTF">2022-01-31T16:28:16Z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